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adopale.sharepoint.com/Missions en cours/2024_Metz_Transports sanitaires/02_Phase_2/02_Rédaction_marché/07_Version_finale_marché/01_Boulay/"/>
    </mc:Choice>
  </mc:AlternateContent>
  <xr:revisionPtr revIDLastSave="418" documentId="13_ncr:1_{B42BFC79-E3C5-45EE-B623-E9954E01DC4B}" xr6:coauthVersionLast="47" xr6:coauthVersionMax="47" xr10:uidLastSave="{3295A93C-1777-4994-8DB6-3539B1849052}"/>
  <bookViews>
    <workbookView xWindow="-98" yWindow="-98" windowWidth="19095" windowHeight="12075" xr2:uid="{00000000-000D-0000-FFFF-FFFF00000000}"/>
  </bookViews>
  <sheets>
    <sheet name="Tarifs en vigueur" sheetId="2" r:id="rId1"/>
    <sheet name="Lot_assis_allongé" sheetId="1" r:id="rId2"/>
    <sheet name="DQE" sheetId="4" r:id="rId3"/>
    <sheet name="Listes" sheetId="3"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7" i="4" l="1"/>
  <c r="F17" i="4"/>
  <c r="F11" i="4"/>
  <c r="E16" i="4"/>
  <c r="E15" i="4"/>
  <c r="E14" i="4"/>
  <c r="E13" i="4"/>
  <c r="E12" i="4"/>
  <c r="E11" i="4"/>
  <c r="E10" i="4"/>
  <c r="G10" i="4" s="1"/>
  <c r="E9" i="4"/>
  <c r="E8" i="4"/>
  <c r="G8" i="4" s="1"/>
  <c r="F15" i="4"/>
  <c r="F13" i="4"/>
  <c r="F12" i="4"/>
  <c r="F10" i="4"/>
  <c r="F16" i="4"/>
  <c r="F14" i="4"/>
  <c r="F9" i="4"/>
  <c r="F8" i="4"/>
  <c r="G12" i="4" l="1"/>
  <c r="G17" i="4"/>
  <c r="G18" i="4" s="1"/>
  <c r="G9" i="4"/>
  <c r="G11" i="4"/>
  <c r="G13" i="4"/>
  <c r="G15" i="4"/>
  <c r="G14" i="4"/>
  <c r="G16"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Adopale</author>
  </authors>
  <commentList>
    <comment ref="C7" authorId="0" shapeId="0" xr:uid="{960F99C0-51EF-4373-8FAD-94E05921C6DB}">
      <text>
        <r>
          <rPr>
            <sz val="9"/>
            <color indexed="81"/>
            <rFont val="Tahoma"/>
            <family val="2"/>
          </rPr>
          <t xml:space="preserve">Compléter toutes les zones en jaune
</t>
        </r>
      </text>
    </comment>
    <comment ref="D10" authorId="0" shapeId="0" xr:uid="{C56F3E48-79CF-4D00-B686-ADDC94A9290E}">
      <text>
        <r>
          <rPr>
            <sz val="9"/>
            <color indexed="81"/>
            <rFont val="Tahoma"/>
            <family val="2"/>
          </rPr>
          <t>Pour appliquer une remise, indiquer le signe "-" devant le %</t>
        </r>
      </text>
    </comment>
  </commentList>
</comments>
</file>

<file path=xl/sharedStrings.xml><?xml version="1.0" encoding="utf-8"?>
<sst xmlns="http://schemas.openxmlformats.org/spreadsheetml/2006/main" count="77" uniqueCount="68">
  <si>
    <t>Tarifs en vigueur</t>
  </si>
  <si>
    <t xml:space="preserve">Précisions :  </t>
  </si>
  <si>
    <t>La majoration de nuit s'applique lorsque plus de la moitié du trajet est réalisée dans la plage horaire de nuit (20h - 8h) pour les ambulances et les VSL</t>
  </si>
  <si>
    <t>Le motif du transport correspond au motif inscrit dans la prescription médicale de transport. Aucune modification de motif n'est autorisée, malgré le temps du transport (trajet + attente)</t>
  </si>
  <si>
    <t>Pour un trajet aller en charge, le forfait intègre les 3 premiers kilomètres, ils ne pourront donc pas être facturés pour les ambulances et les VSL</t>
  </si>
  <si>
    <t>La TVA est appliquée après calcul complet du transport (intégrant les forfaits, valorisations, majorations et remises)</t>
  </si>
  <si>
    <t>Forfait départemental (3 premiers kilomètres inclus)</t>
  </si>
  <si>
    <t>Tarif kilométrique</t>
  </si>
  <si>
    <t>Valorisation trajet court &lt;7km parcourus</t>
  </si>
  <si>
    <t>Valorisation trajet court &lt;5km parcourus</t>
  </si>
  <si>
    <t>Valorisation trajet court &gt;7 et &lt;8km parcourus</t>
  </si>
  <si>
    <t>Valorisation trajet court &gt;5 et &lt;10km parcourus</t>
  </si>
  <si>
    <t>Valorisation trajet court &gt;8 et &lt;9km parcourus</t>
  </si>
  <si>
    <t>Valorisation trajet court &gt;10 et &lt;15km parcourus</t>
  </si>
  <si>
    <t>Valorisation trajet court &gt;9 et &lt;10km parcourus</t>
  </si>
  <si>
    <t>Valorisation trajet court &gt;15 et &lt;19km parcourus</t>
  </si>
  <si>
    <t>Valorisation trajet court &gt;10 et &lt;11km parcourus</t>
  </si>
  <si>
    <t>Majoration de nuit</t>
  </si>
  <si>
    <t>Valorisation trajet court &gt;11 et &lt;12km parcourus</t>
  </si>
  <si>
    <t>Majoration de dimanche et de jour férié</t>
  </si>
  <si>
    <t>Valorisation trajet court &gt;12 et &lt;13km parcourus</t>
  </si>
  <si>
    <t>Valorisation trajet court &gt;13 et &lt;14km parcourus</t>
  </si>
  <si>
    <t>Valorisation trajet court &gt;14 et &lt;15km parcourus</t>
  </si>
  <si>
    <t>Valorisation trajet court &gt;15 et &lt;16km parcourus</t>
  </si>
  <si>
    <t>Valorisation trajet court &gt;16 et &lt;17km parcourus</t>
  </si>
  <si>
    <t>Valorisation trajet court &gt;17 et &lt;18km parcourus</t>
  </si>
  <si>
    <t>Annexe financière à l'acte d'engagement</t>
  </si>
  <si>
    <t>Bordereau de Prix Unitaires (BPU)</t>
  </si>
  <si>
    <t>Nom du(des) prestataire(s) :</t>
  </si>
  <si>
    <t>Date de réponse :</t>
  </si>
  <si>
    <t>Lot</t>
  </si>
  <si>
    <t>Etablissement bénéficiaire</t>
  </si>
  <si>
    <t>Oui</t>
  </si>
  <si>
    <t>Non</t>
  </si>
  <si>
    <t>* Tarifs CPAM à la date du 7 novembre 2023</t>
  </si>
  <si>
    <t>Forfait départemental zone C (3 premiers kilomètres inclus)</t>
  </si>
  <si>
    <t>DQE - simulation financière</t>
  </si>
  <si>
    <t>Km</t>
  </si>
  <si>
    <t xml:space="preserve">Volumes mensuels </t>
  </si>
  <si>
    <t xml:space="preserve">Prix de la course CPAM aller </t>
  </si>
  <si>
    <t>% appliqué dans le BPU</t>
  </si>
  <si>
    <t>Coût total</t>
  </si>
  <si>
    <t>Nature du transport</t>
  </si>
  <si>
    <t>Forfait agglomération (3 premiers kilomètres inclus)</t>
  </si>
  <si>
    <t>Allongé de jour</t>
  </si>
  <si>
    <t>Assis de jour</t>
  </si>
  <si>
    <t>(1) Taux applicable sur le tarif CPAM en vigueur (cf. Tarif en vigueur). La remise / majoration proposée est fixe et s'adapte aux modifications des tarifs CPAM en vigueur</t>
  </si>
  <si>
    <r>
      <t>A) Taux appliqué par la société sur un trajet e</t>
    </r>
    <r>
      <rPr>
        <sz val="12"/>
        <color theme="5" tint="-0.499984740745262"/>
        <rFont val="Tw Cen MT"/>
        <family val="2"/>
        <scheme val="minor"/>
      </rPr>
      <t>n</t>
    </r>
    <r>
      <rPr>
        <b/>
        <sz val="12"/>
        <color theme="5" tint="-0.499984740745262"/>
        <rFont val="Tw Cen MT"/>
        <family val="2"/>
        <scheme val="minor"/>
      </rPr>
      <t xml:space="preserve"> ambulances 
(en %) </t>
    </r>
    <r>
      <rPr>
        <b/>
        <i/>
        <sz val="9"/>
        <color rgb="FF0000FF"/>
        <rFont val="Tw Cen MT"/>
        <family val="2"/>
        <scheme val="minor"/>
      </rPr>
      <t>(1)</t>
    </r>
  </si>
  <si>
    <r>
      <t xml:space="preserve">B) Taux appliqué par la société sur un trajet TAP
(en %) </t>
    </r>
    <r>
      <rPr>
        <b/>
        <i/>
        <sz val="9"/>
        <color rgb="FF0000FF"/>
        <rFont val="Tw Cen MT"/>
        <family val="2"/>
        <scheme val="minor"/>
      </rPr>
      <t>(1)</t>
    </r>
  </si>
  <si>
    <t xml:space="preserve">Coût annuel du scénario pour l'établissement </t>
  </si>
  <si>
    <t>Trajet</t>
  </si>
  <si>
    <t>Ces tarifs sont donnés à titre indicatif au moment de la publication du marché.</t>
  </si>
  <si>
    <t>Lot 1</t>
  </si>
  <si>
    <t>CH de Boulay</t>
  </si>
  <si>
    <t>Transport sanitaire allongé non médicalisé et assis professionnalisé</t>
  </si>
  <si>
    <t>Boulay =&gt; Saint Avold</t>
  </si>
  <si>
    <t>Boulay =&gt; Mercy</t>
  </si>
  <si>
    <t>Boulay =&gt; Metz</t>
  </si>
  <si>
    <t>Allongé de nuit</t>
  </si>
  <si>
    <t>Assis de nuit</t>
  </si>
  <si>
    <t>Transport sanitaire allongé non médicalisé et assis professionnalisé - Lot 1 CH de Boulay</t>
  </si>
  <si>
    <t>Allongé de jour un dimanche</t>
  </si>
  <si>
    <t>Boulay =&gt; Vantoux</t>
  </si>
  <si>
    <t xml:space="preserve">Les informations contenues dans le tableau de simulation ne sont pas contractuelles. Les destinations et la volumétrie de cette simulation ne préjugent donc en rien des quantités et du montant des commandes que le centre hospitalier passera effectivement dans le cadre du présent marché. Elles ne servent qu’à comparer les offres financières entre-elles. </t>
  </si>
  <si>
    <t>Autre</t>
  </si>
  <si>
    <t>Pour les sociétés signataires de l’avenant 11 à la convention nationale des transporteurs sanitaires privés (relatif à la géolocalistion), les tarifs majorés de cet avenant seront appliqués sous réserve de présentation de l'avenant signé.</t>
  </si>
  <si>
    <t>Ambulances*</t>
  </si>
  <si>
    <t>VSL*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</si>
</sst>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26" x14ac:knownFonts="1">
    <font>
      <sz val="11"/>
      <color theme="1"/>
      <name val="Tw Cen MT"/>
      <family val="2"/>
      <scheme val="minor"/>
    </font>
    <font>
      <sz val="11"/>
      <color theme="1"/>
      <name val="Tw Cen MT"/>
      <family val="2"/>
      <scheme val="minor"/>
    </font>
    <font>
      <b/>
      <sz val="11"/>
      <color theme="0"/>
      <name val="Tw Cen MT"/>
      <family val="2"/>
      <scheme val="minor"/>
    </font>
    <font>
      <sz val="11"/>
      <color theme="0" tint="-0.499984740745262"/>
      <name val="Tw Cen MT"/>
      <family val="2"/>
      <scheme val="minor"/>
    </font>
    <font>
      <u/>
      <sz val="20"/>
      <color theme="1"/>
      <name val="Tw Cen MT"/>
      <family val="2"/>
      <scheme val="minor"/>
    </font>
    <font>
      <sz val="11"/>
      <color theme="5" tint="-0.499984740745262"/>
      <name val="Tw Cen MT"/>
      <family val="2"/>
      <scheme val="minor"/>
    </font>
    <font>
      <b/>
      <sz val="12"/>
      <color theme="5" tint="-0.499984740745262"/>
      <name val="Tw Cen MT"/>
      <family val="2"/>
      <scheme val="minor"/>
    </font>
    <font>
      <b/>
      <sz val="12"/>
      <color rgb="FF002060"/>
      <name val="Tw Cen MT"/>
      <family val="2"/>
      <scheme val="minor"/>
    </font>
    <font>
      <b/>
      <i/>
      <sz val="9"/>
      <color rgb="FF0000FF"/>
      <name val="Tw Cen MT"/>
      <family val="2"/>
      <scheme val="minor"/>
    </font>
    <font>
      <sz val="11"/>
      <color theme="9" tint="-0.499984740745262"/>
      <name val="Tw Cen MT"/>
      <family val="2"/>
      <scheme val="minor"/>
    </font>
    <font>
      <b/>
      <i/>
      <sz val="8"/>
      <color rgb="FF0000FF"/>
      <name val="Tw Cen MT"/>
      <family val="2"/>
      <scheme val="minor"/>
    </font>
    <font>
      <sz val="12"/>
      <color theme="5" tint="-0.499984740745262"/>
      <name val="Tw Cen MT"/>
      <family val="2"/>
      <scheme val="minor"/>
    </font>
    <font>
      <sz val="11"/>
      <name val="Tw Cen MT"/>
      <family val="2"/>
    </font>
    <font>
      <sz val="11"/>
      <color rgb="FF000000"/>
      <name val="Tw Cen MT"/>
      <family val="2"/>
    </font>
    <font>
      <b/>
      <sz val="12"/>
      <color theme="0"/>
      <name val="Tw Cen MT"/>
      <family val="2"/>
      <scheme val="minor"/>
    </font>
    <font>
      <b/>
      <sz val="20"/>
      <color theme="0"/>
      <name val="Tw Cen MT"/>
      <family val="2"/>
      <scheme val="minor"/>
    </font>
    <font>
      <b/>
      <u/>
      <sz val="20"/>
      <color theme="5"/>
      <name val="Tw Cen MT"/>
      <family val="2"/>
      <scheme val="minor"/>
    </font>
    <font>
      <b/>
      <sz val="16"/>
      <color theme="5"/>
      <name val="Tw Cen MT"/>
      <family val="2"/>
      <scheme val="minor"/>
    </font>
    <font>
      <b/>
      <sz val="16"/>
      <color theme="7"/>
      <name val="Tw Cen MT"/>
      <family val="2"/>
      <scheme val="minor"/>
    </font>
    <font>
      <sz val="10"/>
      <color theme="5" tint="-0.499984740745262"/>
      <name val="Tw Cen MT"/>
      <family val="2"/>
      <scheme val="minor"/>
    </font>
    <font>
      <b/>
      <sz val="28"/>
      <color theme="0"/>
      <name val="Tw Cen MT"/>
      <family val="2"/>
      <scheme val="minor"/>
    </font>
    <font>
      <sz val="28"/>
      <color theme="1"/>
      <name val="Tw Cen MT"/>
      <family val="2"/>
      <scheme val="minor"/>
    </font>
    <font>
      <sz val="9"/>
      <color indexed="81"/>
      <name val="Tahoma"/>
      <family val="2"/>
    </font>
    <font>
      <sz val="14"/>
      <color theme="5"/>
      <name val="Tw Cen MT"/>
      <family val="2"/>
      <scheme val="minor"/>
    </font>
    <font>
      <b/>
      <sz val="11"/>
      <color theme="1"/>
      <name val="Tw Cen MT"/>
      <family val="2"/>
      <scheme val="minor"/>
    </font>
    <font>
      <sz val="11"/>
      <color theme="6"/>
      <name val="Tw Cen MT"/>
      <family val="2"/>
      <scheme val="minor"/>
    </font>
  </fonts>
  <fills count="10">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theme="3" tint="0.79998168889431442"/>
        <bgColor indexed="64"/>
      </patternFill>
    </fill>
    <fill>
      <patternFill patternType="solid">
        <fgColor theme="5" tint="0.249977111117893"/>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2" tint="0.89999084444715716"/>
        <bgColor indexed="64"/>
      </patternFill>
    </fill>
    <fill>
      <patternFill patternType="solid">
        <fgColor theme="7" tint="0.79998168889431442"/>
        <bgColor indexed="64"/>
      </patternFill>
    </fill>
  </fills>
  <borders count="20">
    <border>
      <left/>
      <right/>
      <top/>
      <bottom/>
      <diagonal/>
    </border>
    <border>
      <left style="thin">
        <color theme="0" tint="-0.34998626667073579"/>
      </left>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theme="0" tint="-0.34998626667073579"/>
      </left>
      <right/>
      <top style="thin">
        <color theme="0" tint="-0.34998626667073579"/>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theme="0" tint="-0.34998626667073579"/>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
      <left style="thin">
        <color indexed="64"/>
      </left>
      <right style="thin">
        <color indexed="64"/>
      </right>
      <top style="thin">
        <color theme="0"/>
      </top>
      <bottom/>
      <diagonal/>
    </border>
    <border>
      <left style="thin">
        <color indexed="64"/>
      </left>
      <right style="thin">
        <color indexed="64"/>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9">
    <xf numFmtId="0" fontId="0" fillId="0" borderId="0" xfId="0"/>
    <xf numFmtId="0" fontId="3" fillId="0" borderId="0" xfId="0" applyFont="1" applyAlignment="1">
      <alignment vertical="center"/>
    </xf>
    <xf numFmtId="0" fontId="0" fillId="0" borderId="0" xfId="0" applyAlignment="1">
      <alignment vertical="center"/>
    </xf>
    <xf numFmtId="0" fontId="4" fillId="0" borderId="0" xfId="0" applyFont="1" applyAlignment="1">
      <alignment vertical="center"/>
    </xf>
    <xf numFmtId="0" fontId="5" fillId="0" borderId="0" xfId="0" applyFont="1" applyAlignment="1">
      <alignment vertical="center"/>
    </xf>
    <xf numFmtId="0" fontId="9" fillId="2" borderId="0" xfId="0" applyFont="1" applyFill="1" applyAlignment="1">
      <alignment vertical="center" wrapText="1"/>
    </xf>
    <xf numFmtId="0" fontId="10" fillId="0" borderId="0" xfId="0" applyFont="1" applyAlignment="1">
      <alignment vertical="top" wrapText="1"/>
    </xf>
    <xf numFmtId="0" fontId="0" fillId="2" borderId="0" xfId="0" applyFill="1"/>
    <xf numFmtId="0" fontId="2" fillId="3" borderId="6" xfId="0" applyFont="1" applyFill="1" applyBorder="1"/>
    <xf numFmtId="0" fontId="0" fillId="2" borderId="7" xfId="0" applyFill="1" applyBorder="1"/>
    <xf numFmtId="0" fontId="0" fillId="2" borderId="9" xfId="0" applyFill="1" applyBorder="1"/>
    <xf numFmtId="0" fontId="0" fillId="2" borderId="11" xfId="0" applyFill="1" applyBorder="1"/>
    <xf numFmtId="44" fontId="1" fillId="2" borderId="2" xfId="1" applyFont="1" applyFill="1" applyBorder="1" applyAlignment="1">
      <alignment horizontal="center" vertical="center"/>
    </xf>
    <xf numFmtId="9" fontId="1" fillId="2" borderId="2" xfId="1" applyNumberFormat="1" applyFont="1" applyFill="1" applyBorder="1" applyAlignment="1">
      <alignment horizontal="center" vertical="center"/>
    </xf>
    <xf numFmtId="9" fontId="1" fillId="2" borderId="4" xfId="1" applyNumberFormat="1" applyFont="1" applyFill="1" applyBorder="1" applyAlignment="1">
      <alignment horizontal="center" vertical="center"/>
    </xf>
    <xf numFmtId="0" fontId="0" fillId="2" borderId="0" xfId="0" applyFill="1" applyAlignment="1">
      <alignment horizontal="center"/>
    </xf>
    <xf numFmtId="0" fontId="0" fillId="4" borderId="2" xfId="0" applyFill="1" applyBorder="1" applyAlignment="1">
      <alignment horizontal="center" vertical="center" wrapText="1"/>
    </xf>
    <xf numFmtId="0" fontId="0" fillId="4" borderId="4" xfId="0" applyFill="1" applyBorder="1" applyAlignment="1">
      <alignment horizontal="center" vertical="center" wrapText="1"/>
    </xf>
    <xf numFmtId="0" fontId="17" fillId="0" borderId="0" xfId="0" applyFont="1" applyAlignment="1">
      <alignment vertical="center"/>
    </xf>
    <xf numFmtId="0" fontId="19" fillId="2" borderId="2" xfId="0" applyFont="1" applyFill="1" applyBorder="1" applyAlignment="1">
      <alignment horizontal="center" vertical="center" wrapText="1"/>
    </xf>
    <xf numFmtId="0" fontId="21" fillId="2" borderId="0" xfId="0" applyFont="1" applyFill="1"/>
    <xf numFmtId="0" fontId="18" fillId="0" borderId="0" xfId="0" applyFont="1" applyAlignment="1">
      <alignment vertical="center" wrapText="1"/>
    </xf>
    <xf numFmtId="9" fontId="7" fillId="2" borderId="15" xfId="0" applyNumberFormat="1" applyFont="1" applyFill="1" applyBorder="1" applyAlignment="1">
      <alignment horizontal="center" vertical="center" wrapText="1"/>
    </xf>
    <xf numFmtId="0" fontId="6" fillId="6" borderId="3" xfId="0" applyFont="1" applyFill="1" applyBorder="1" applyAlignment="1">
      <alignment horizontal="centerContinuous" vertical="center" wrapText="1"/>
    </xf>
    <xf numFmtId="0" fontId="6" fillId="6" borderId="3" xfId="0" applyFont="1" applyFill="1" applyBorder="1" applyAlignment="1">
      <alignment horizontal="center" vertical="center" wrapText="1"/>
    </xf>
    <xf numFmtId="0" fontId="6" fillId="6" borderId="1" xfId="0" applyFont="1" applyFill="1" applyBorder="1" applyAlignment="1">
      <alignment horizontal="right" vertical="center" wrapText="1"/>
    </xf>
    <xf numFmtId="0" fontId="23" fillId="0" borderId="0" xfId="0" applyFont="1" applyAlignment="1">
      <alignment vertical="center"/>
    </xf>
    <xf numFmtId="0" fontId="17" fillId="2" borderId="0" xfId="0" applyFont="1" applyFill="1" applyAlignment="1">
      <alignment horizontal="center" vertical="center"/>
    </xf>
    <xf numFmtId="0" fontId="0" fillId="2" borderId="0" xfId="0" applyFill="1" applyAlignment="1">
      <alignment vertical="center"/>
    </xf>
    <xf numFmtId="0" fontId="2" fillId="3" borderId="16" xfId="0" applyFont="1" applyFill="1" applyBorder="1" applyAlignment="1">
      <alignment horizontal="center" vertical="center" wrapText="1"/>
    </xf>
    <xf numFmtId="0" fontId="2" fillId="3" borderId="16" xfId="0" applyFont="1" applyFill="1" applyBorder="1" applyAlignment="1">
      <alignment horizontal="center" vertical="center"/>
    </xf>
    <xf numFmtId="44" fontId="0" fillId="2" borderId="0" xfId="0" applyNumberFormat="1" applyFill="1"/>
    <xf numFmtId="0" fontId="6" fillId="6" borderId="15" xfId="0" applyFont="1" applyFill="1" applyBorder="1" applyAlignment="1">
      <alignment horizontal="center" vertical="center" wrapText="1"/>
    </xf>
    <xf numFmtId="0" fontId="24" fillId="2" borderId="17" xfId="0" applyFont="1" applyFill="1" applyBorder="1" applyAlignment="1">
      <alignment horizontal="center"/>
    </xf>
    <xf numFmtId="44" fontId="24" fillId="2" borderId="17" xfId="0" applyNumberFormat="1" applyFont="1" applyFill="1" applyBorder="1"/>
    <xf numFmtId="0" fontId="0" fillId="0" borderId="2" xfId="0" applyBorder="1" applyAlignment="1">
      <alignment horizontal="center" vertical="center"/>
    </xf>
    <xf numFmtId="0" fontId="0" fillId="8" borderId="17" xfId="0" applyFill="1" applyBorder="1"/>
    <xf numFmtId="1" fontId="0" fillId="8" borderId="17" xfId="0" applyNumberFormat="1" applyFill="1" applyBorder="1"/>
    <xf numFmtId="44" fontId="0" fillId="8" borderId="17" xfId="0" applyNumberFormat="1" applyFill="1" applyBorder="1"/>
    <xf numFmtId="9" fontId="0" fillId="8" borderId="17" xfId="0" applyNumberFormat="1" applyFill="1" applyBorder="1"/>
    <xf numFmtId="1" fontId="0" fillId="8" borderId="2" xfId="0" applyNumberFormat="1" applyFill="1" applyBorder="1"/>
    <xf numFmtId="0" fontId="0" fillId="9" borderId="17" xfId="0" applyFill="1" applyBorder="1"/>
    <xf numFmtId="1" fontId="0" fillId="9" borderId="17" xfId="0" applyNumberFormat="1" applyFill="1" applyBorder="1"/>
    <xf numFmtId="44" fontId="0" fillId="9" borderId="17" xfId="0" applyNumberFormat="1" applyFill="1" applyBorder="1"/>
    <xf numFmtId="0" fontId="0" fillId="9" borderId="2" xfId="0" applyFill="1" applyBorder="1"/>
    <xf numFmtId="9" fontId="0" fillId="9" borderId="17" xfId="2" applyFont="1" applyFill="1" applyBorder="1"/>
    <xf numFmtId="164" fontId="0" fillId="0" borderId="2" xfId="0" applyNumberFormat="1" applyBorder="1" applyAlignment="1">
      <alignment horizontal="center" vertical="center"/>
    </xf>
    <xf numFmtId="44" fontId="0" fillId="9" borderId="2" xfId="0" applyNumberFormat="1" applyFill="1" applyBorder="1"/>
    <xf numFmtId="44" fontId="0" fillId="8" borderId="2" xfId="0" applyNumberFormat="1" applyFill="1" applyBorder="1"/>
    <xf numFmtId="0" fontId="0" fillId="8" borderId="2" xfId="0" applyFill="1" applyBorder="1"/>
    <xf numFmtId="0" fontId="14" fillId="3" borderId="12" xfId="0" applyFont="1" applyFill="1" applyBorder="1" applyAlignment="1">
      <alignment horizontal="center"/>
    </xf>
    <xf numFmtId="0" fontId="2" fillId="3" borderId="12" xfId="0" applyFont="1" applyFill="1" applyBorder="1" applyAlignment="1">
      <alignment horizontal="center"/>
    </xf>
    <xf numFmtId="0" fontId="13" fillId="2" borderId="0" xfId="0" applyFont="1" applyFill="1" applyAlignment="1">
      <alignment horizontal="left"/>
    </xf>
    <xf numFmtId="0" fontId="13" fillId="2" borderId="10" xfId="0" applyFont="1" applyFill="1" applyBorder="1" applyAlignment="1">
      <alignment horizontal="left"/>
    </xf>
    <xf numFmtId="0" fontId="20" fillId="3" borderId="0" xfId="0" applyFont="1" applyFill="1" applyAlignment="1">
      <alignment horizontal="center"/>
    </xf>
    <xf numFmtId="0" fontId="0" fillId="2" borderId="7" xfId="0" applyFill="1" applyBorder="1" applyAlignment="1">
      <alignment horizontal="center"/>
    </xf>
    <xf numFmtId="0" fontId="0" fillId="2" borderId="8" xfId="0" applyFill="1" applyBorder="1" applyAlignment="1">
      <alignment horizontal="center"/>
    </xf>
    <xf numFmtId="0" fontId="12" fillId="2" borderId="0" xfId="0" applyFont="1" applyFill="1" applyAlignment="1">
      <alignment horizontal="left"/>
    </xf>
    <xf numFmtId="0" fontId="12" fillId="2" borderId="10" xfId="0" applyFont="1" applyFill="1" applyBorder="1" applyAlignment="1">
      <alignment horizontal="left"/>
    </xf>
    <xf numFmtId="0" fontId="13" fillId="2" borderId="0" xfId="0" applyFont="1" applyFill="1" applyAlignment="1">
      <alignment horizontal="left" vertical="center" wrapText="1"/>
    </xf>
    <xf numFmtId="0" fontId="13" fillId="2" borderId="10" xfId="0" applyFont="1" applyFill="1" applyBorder="1" applyAlignment="1">
      <alignment horizontal="left" vertical="center" wrapText="1"/>
    </xf>
    <xf numFmtId="0" fontId="13" fillId="2" borderId="12" xfId="0" applyFont="1" applyFill="1" applyBorder="1" applyAlignment="1">
      <alignment horizontal="left" wrapText="1"/>
    </xf>
    <xf numFmtId="0" fontId="13" fillId="2" borderId="13" xfId="0" applyFont="1" applyFill="1" applyBorder="1" applyAlignment="1">
      <alignment horizontal="left" wrapText="1"/>
    </xf>
    <xf numFmtId="2" fontId="15" fillId="5" borderId="0" xfId="0" applyNumberFormat="1" applyFont="1" applyFill="1" applyAlignment="1">
      <alignment horizontal="center" vertical="center" wrapText="1"/>
    </xf>
    <xf numFmtId="0" fontId="16" fillId="0" borderId="0" xfId="0" applyFont="1" applyAlignment="1">
      <alignment horizontal="center" vertical="center"/>
    </xf>
    <xf numFmtId="0" fontId="7" fillId="2" borderId="5"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18" fillId="0" borderId="0" xfId="0" applyFont="1" applyAlignment="1">
      <alignment horizontal="center" vertical="center" wrapText="1"/>
    </xf>
    <xf numFmtId="0" fontId="17" fillId="0" borderId="0" xfId="0" applyFont="1" applyAlignment="1">
      <alignment horizontal="center" vertical="center"/>
    </xf>
    <xf numFmtId="0" fontId="0" fillId="0" borderId="3" xfId="0" applyBorder="1" applyAlignment="1">
      <alignment horizontal="center" vertical="center"/>
    </xf>
    <xf numFmtId="0" fontId="0" fillId="0" borderId="17" xfId="0" applyBorder="1" applyAlignment="1">
      <alignment horizontal="center" vertical="center"/>
    </xf>
    <xf numFmtId="164" fontId="0" fillId="0" borderId="3" xfId="0" applyNumberFormat="1" applyBorder="1" applyAlignment="1">
      <alignment horizontal="center" vertical="center"/>
    </xf>
    <xf numFmtId="164" fontId="0" fillId="0" borderId="19" xfId="0" applyNumberFormat="1" applyBorder="1" applyAlignment="1">
      <alignment horizontal="center" vertical="center"/>
    </xf>
    <xf numFmtId="164" fontId="0" fillId="0" borderId="17" xfId="0" applyNumberFormat="1" applyBorder="1" applyAlignment="1">
      <alignment horizontal="center" vertical="center"/>
    </xf>
    <xf numFmtId="0" fontId="17" fillId="2" borderId="0" xfId="0" applyFont="1" applyFill="1" applyAlignment="1">
      <alignment horizontal="center" vertical="center"/>
    </xf>
    <xf numFmtId="2" fontId="15" fillId="7" borderId="0" xfId="0" applyNumberFormat="1" applyFont="1" applyFill="1" applyAlignment="1">
      <alignment horizontal="center" vertical="center" wrapText="1"/>
    </xf>
    <xf numFmtId="0" fontId="25" fillId="2" borderId="0" xfId="0" applyFont="1" applyFill="1" applyAlignment="1">
      <alignment horizontal="center" vertical="center" wrapText="1"/>
    </xf>
    <xf numFmtId="0" fontId="0" fillId="0" borderId="18" xfId="0" applyBorder="1" applyAlignment="1">
      <alignment horizontal="center" vertical="center"/>
    </xf>
    <xf numFmtId="0" fontId="0" fillId="0" borderId="19" xfId="0" applyBorder="1" applyAlignment="1">
      <alignment horizontal="center" vertical="center"/>
    </xf>
  </cellXfs>
  <cellStyles count="3">
    <cellStyle name="Monétaire" xfId="1" builtinId="4"/>
    <cellStyle name="Normal" xfId="0" builtinId="0"/>
    <cellStyle name="Pourcentage" xfId="2" builtinId="5"/>
  </cellStyles>
  <dxfs count="3">
    <dxf>
      <fill>
        <patternFill>
          <bgColor rgb="FFFFFF00"/>
        </patternFill>
      </fill>
    </dxf>
    <dxf>
      <fill>
        <patternFill>
          <bgColor theme="0" tint="-0.499984740745262"/>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Adopale 1">
  <a:themeElements>
    <a:clrScheme name="ADOPALE">
      <a:dk1>
        <a:sysClr val="windowText" lastClr="000000"/>
      </a:dk1>
      <a:lt1>
        <a:sysClr val="window" lastClr="FFFFFF"/>
      </a:lt1>
      <a:dk2>
        <a:srgbClr val="6BC6F9"/>
      </a:dk2>
      <a:lt2>
        <a:srgbClr val="002060"/>
      </a:lt2>
      <a:accent1>
        <a:srgbClr val="0093DD"/>
      </a:accent1>
      <a:accent2>
        <a:srgbClr val="002060"/>
      </a:accent2>
      <a:accent3>
        <a:srgbClr val="E8375C"/>
      </a:accent3>
      <a:accent4>
        <a:srgbClr val="CFB095"/>
      </a:accent4>
      <a:accent5>
        <a:srgbClr val="FDE401"/>
      </a:accent5>
      <a:accent6>
        <a:srgbClr val="92D050"/>
      </a:accent6>
      <a:hlink>
        <a:srgbClr val="0563C1"/>
      </a:hlink>
      <a:folHlink>
        <a:srgbClr val="203864"/>
      </a:folHlink>
    </a:clrScheme>
    <a:fontScheme name="Personnalisé 1">
      <a:majorFont>
        <a:latin typeface="Tw Cen MT"/>
        <a:ea typeface=""/>
        <a:cs typeface=""/>
      </a:majorFont>
      <a:minorFont>
        <a:latin typeface="Tw Cen MT"/>
        <a:ea typeface=""/>
        <a:cs typeface=""/>
      </a:minorFont>
    </a:fontScheme>
    <a:fmtScheme name="Thème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2">
            <a:lumMod val="20000"/>
            <a:lumOff val="80000"/>
          </a:schemeClr>
        </a:solidFill>
        <a:ln w="57150">
          <a:noFill/>
        </a:ln>
      </a:spPr>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defPPr marL="285750" indent="-285750" algn="l">
          <a:buClr>
            <a:schemeClr val="accent3"/>
          </a:buClr>
          <a:buFont typeface="Wingdings" panose="05000000000000000000" pitchFamily="2" charset="2"/>
          <a:buChar char="§"/>
          <a:defRPr sz="1800" dirty="0" err="1" smtClean="0">
            <a:solidFill>
              <a:schemeClr val="bg2"/>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bodyPr vert="horz" wrap="square" lIns="91440" tIns="45720" rIns="91440" bIns="45720" rtlCol="0">
        <a:noAutofit/>
      </a:bodyPr>
      <a:lstStyle>
        <a:defPPr marL="180000" indent="-180000" algn="l" defTabSz="914400">
          <a:lnSpc>
            <a:spcPct val="110000"/>
          </a:lnSpc>
          <a:spcBef>
            <a:spcPts val="1000"/>
          </a:spcBef>
          <a:buClr>
            <a:srgbClr val="E8375C"/>
          </a:buClr>
          <a:buFont typeface="Wingdings" panose="05000000000000000000" pitchFamily="2" charset="2"/>
          <a:buChar char="§"/>
          <a:defRPr sz="1800" dirty="0" err="1" smtClean="0">
            <a:solidFill>
              <a:srgbClr val="203864"/>
            </a:solidFill>
          </a:defRPr>
        </a:defPPr>
      </a:lstStyle>
    </a:txDef>
  </a:objectDefaults>
  <a:extraClrSchemeLst/>
  <a:extLst>
    <a:ext uri="{05A4C25C-085E-4340-85A3-A5531E510DB2}">
      <thm15:themeFamily xmlns:thm15="http://schemas.microsoft.com/office/thememl/2012/main" name="Adopale 1" id="{91C30757-0E96-4479-8CA9-240C3FD49D6A}" vid="{1B4EE59E-F946-4F8D-B1D3-9F059DA7AAD1}"/>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EAECA-95B6-432A-8507-7B7BBAFF9A04}">
  <sheetPr>
    <tabColor theme="6"/>
  </sheetPr>
  <dimension ref="A1:M29"/>
  <sheetViews>
    <sheetView tabSelected="1" zoomScale="68" zoomScaleNormal="70" workbookViewId="0">
      <selection activeCell="G13" sqref="G13"/>
    </sheetView>
  </sheetViews>
  <sheetFormatPr baseColWidth="10" defaultColWidth="11.5" defaultRowHeight="13.9" x14ac:dyDescent="0.4"/>
  <cols>
    <col min="1" max="1" width="10.75" style="7" customWidth="1"/>
    <col min="2" max="2" width="4.5625" style="7" customWidth="1"/>
    <col min="3" max="3" width="27.75" style="7" customWidth="1"/>
    <col min="4" max="4" width="16.5" style="7" customWidth="1"/>
    <col min="5" max="5" width="3.5" style="7" customWidth="1"/>
    <col min="6" max="6" width="4.25" style="7" bestFit="1" customWidth="1"/>
    <col min="7" max="7" width="20.75" style="7" customWidth="1"/>
    <col min="8" max="8" width="14.3125" style="7" customWidth="1"/>
    <col min="9" max="9" width="5" style="7" customWidth="1"/>
    <col min="10" max="10" width="4.25" style="7" bestFit="1" customWidth="1"/>
    <col min="11" max="11" width="52.3125" style="7" bestFit="1" customWidth="1"/>
    <col min="12" max="12" width="14.25" style="7" bestFit="1" customWidth="1"/>
    <col min="13" max="13" width="22.5" style="7" bestFit="1" customWidth="1"/>
    <col min="14" max="16384" width="11.5" style="7"/>
  </cols>
  <sheetData>
    <row r="1" spans="1:13" s="20" customFormat="1" ht="34.9" x14ac:dyDescent="0.9">
      <c r="A1" s="54" t="s">
        <v>0</v>
      </c>
      <c r="B1" s="54"/>
      <c r="C1" s="54"/>
      <c r="D1" s="54"/>
      <c r="E1" s="54"/>
      <c r="F1" s="54"/>
      <c r="G1" s="54"/>
      <c r="H1" s="54"/>
      <c r="I1" s="54"/>
      <c r="J1" s="54"/>
      <c r="K1" s="54"/>
      <c r="L1" s="54"/>
      <c r="M1" s="54"/>
    </row>
    <row r="3" spans="1:13" x14ac:dyDescent="0.4">
      <c r="A3" s="8" t="s">
        <v>1</v>
      </c>
      <c r="B3" s="9"/>
      <c r="C3" s="55"/>
      <c r="D3" s="55"/>
      <c r="E3" s="55"/>
      <c r="F3" s="55"/>
      <c r="G3" s="55"/>
      <c r="H3" s="55"/>
      <c r="I3" s="55"/>
      <c r="J3" s="55"/>
      <c r="K3" s="55"/>
      <c r="L3" s="56"/>
    </row>
    <row r="4" spans="1:13" ht="16.5" customHeight="1" x14ac:dyDescent="0.4">
      <c r="A4" s="10"/>
      <c r="B4" s="57" t="s">
        <v>2</v>
      </c>
      <c r="C4" s="57"/>
      <c r="D4" s="57"/>
      <c r="E4" s="57"/>
      <c r="F4" s="57"/>
      <c r="G4" s="57"/>
      <c r="H4" s="57"/>
      <c r="I4" s="57"/>
      <c r="J4" s="57"/>
      <c r="K4" s="57"/>
      <c r="L4" s="58"/>
    </row>
    <row r="5" spans="1:13" ht="16.5" customHeight="1" x14ac:dyDescent="0.4">
      <c r="A5" s="10"/>
      <c r="B5" s="59" t="s">
        <v>3</v>
      </c>
      <c r="C5" s="59"/>
      <c r="D5" s="59"/>
      <c r="E5" s="59"/>
      <c r="F5" s="59"/>
      <c r="G5" s="59"/>
      <c r="H5" s="59"/>
      <c r="I5" s="59"/>
      <c r="J5" s="59"/>
      <c r="K5" s="59"/>
      <c r="L5" s="60"/>
    </row>
    <row r="6" spans="1:13" ht="16.5" customHeight="1" x14ac:dyDescent="0.4">
      <c r="A6" s="10"/>
      <c r="B6" s="52" t="s">
        <v>4</v>
      </c>
      <c r="C6" s="52"/>
      <c r="D6" s="52"/>
      <c r="E6" s="52"/>
      <c r="F6" s="52"/>
      <c r="G6" s="52"/>
      <c r="H6" s="52"/>
      <c r="I6" s="52"/>
      <c r="J6" s="52"/>
      <c r="K6" s="52"/>
      <c r="L6" s="53"/>
    </row>
    <row r="7" spans="1:13" ht="16.5" customHeight="1" x14ac:dyDescent="0.4">
      <c r="A7" s="10"/>
      <c r="B7" s="52" t="s">
        <v>5</v>
      </c>
      <c r="C7" s="52"/>
      <c r="D7" s="52"/>
      <c r="E7" s="52"/>
      <c r="F7" s="52"/>
      <c r="G7" s="52"/>
      <c r="H7" s="52"/>
      <c r="I7" s="52"/>
      <c r="J7" s="52"/>
      <c r="K7" s="52"/>
      <c r="L7" s="53"/>
    </row>
    <row r="8" spans="1:13" ht="16.5" customHeight="1" x14ac:dyDescent="0.4">
      <c r="A8" s="10"/>
      <c r="B8" s="52" t="s">
        <v>51</v>
      </c>
      <c r="C8" s="52"/>
      <c r="D8" s="52"/>
      <c r="E8" s="52"/>
      <c r="F8" s="52"/>
      <c r="G8" s="52"/>
      <c r="H8" s="52"/>
      <c r="I8" s="52"/>
      <c r="J8" s="52"/>
      <c r="K8" s="52"/>
      <c r="L8" s="53"/>
    </row>
    <row r="9" spans="1:13" ht="31.5" customHeight="1" x14ac:dyDescent="0.4">
      <c r="A9" s="11"/>
      <c r="B9" s="61" t="s">
        <v>65</v>
      </c>
      <c r="C9" s="61"/>
      <c r="D9" s="61"/>
      <c r="E9" s="61"/>
      <c r="F9" s="61"/>
      <c r="G9" s="61"/>
      <c r="H9" s="61"/>
      <c r="I9" s="61"/>
      <c r="J9" s="61"/>
      <c r="K9" s="61"/>
      <c r="L9" s="62"/>
    </row>
    <row r="12" spans="1:13" ht="15" x14ac:dyDescent="0.4">
      <c r="B12" s="15"/>
      <c r="C12" s="50" t="s">
        <v>66</v>
      </c>
      <c r="D12" s="50"/>
      <c r="G12" s="51" t="s">
        <v>67</v>
      </c>
      <c r="H12" s="51"/>
    </row>
    <row r="13" spans="1:13" ht="40.5" customHeight="1" x14ac:dyDescent="0.4">
      <c r="B13" s="15"/>
      <c r="C13" s="16" t="s">
        <v>6</v>
      </c>
      <c r="D13" s="12">
        <v>52.41</v>
      </c>
      <c r="G13" s="16" t="s">
        <v>35</v>
      </c>
      <c r="H13" s="12">
        <v>13.04</v>
      </c>
    </row>
    <row r="14" spans="1:13" ht="27.75" x14ac:dyDescent="0.4">
      <c r="B14" s="15"/>
      <c r="C14" s="16" t="s">
        <v>43</v>
      </c>
      <c r="D14" s="12">
        <v>58.53</v>
      </c>
      <c r="G14" s="16" t="s">
        <v>7</v>
      </c>
      <c r="H14" s="12">
        <v>1.07</v>
      </c>
    </row>
    <row r="15" spans="1:13" ht="27.75" x14ac:dyDescent="0.4">
      <c r="B15" s="15"/>
      <c r="C15" s="16" t="s">
        <v>7</v>
      </c>
      <c r="D15" s="12">
        <v>2.44</v>
      </c>
      <c r="G15" s="16" t="s">
        <v>8</v>
      </c>
      <c r="H15" s="12">
        <v>8.5399999999999991</v>
      </c>
    </row>
    <row r="16" spans="1:13" ht="27.75" x14ac:dyDescent="0.4">
      <c r="B16" s="15"/>
      <c r="C16" s="16" t="s">
        <v>9</v>
      </c>
      <c r="D16" s="12">
        <v>8.6999999999999993</v>
      </c>
      <c r="G16" s="16" t="s">
        <v>10</v>
      </c>
      <c r="H16" s="12">
        <v>7.68</v>
      </c>
    </row>
    <row r="17" spans="2:8" ht="27.75" x14ac:dyDescent="0.4">
      <c r="B17" s="15"/>
      <c r="C17" s="16" t="s">
        <v>11</v>
      </c>
      <c r="D17" s="12">
        <v>6.84</v>
      </c>
      <c r="G17" s="16" t="s">
        <v>12</v>
      </c>
      <c r="H17" s="12">
        <v>7.03</v>
      </c>
    </row>
    <row r="18" spans="2:8" ht="38.549999999999997" customHeight="1" x14ac:dyDescent="0.4">
      <c r="B18" s="15"/>
      <c r="C18" s="16" t="s">
        <v>13</v>
      </c>
      <c r="D18" s="12">
        <v>4.97</v>
      </c>
      <c r="G18" s="16" t="s">
        <v>14</v>
      </c>
      <c r="H18" s="12">
        <v>6.35</v>
      </c>
    </row>
    <row r="19" spans="2:8" ht="27.75" x14ac:dyDescent="0.4">
      <c r="B19" s="15"/>
      <c r="C19" s="16" t="s">
        <v>15</v>
      </c>
      <c r="D19" s="12">
        <v>3.11</v>
      </c>
      <c r="G19" s="16" t="s">
        <v>16</v>
      </c>
      <c r="H19" s="12">
        <v>5.22</v>
      </c>
    </row>
    <row r="20" spans="2:8" ht="27.75" x14ac:dyDescent="0.4">
      <c r="B20" s="15"/>
      <c r="C20" s="16" t="s">
        <v>17</v>
      </c>
      <c r="D20" s="13">
        <v>0.75</v>
      </c>
      <c r="G20" s="16" t="s">
        <v>18</v>
      </c>
      <c r="H20" s="12">
        <v>4.62</v>
      </c>
    </row>
    <row r="21" spans="2:8" ht="28.15" thickBot="1" x14ac:dyDescent="0.45">
      <c r="B21" s="15"/>
      <c r="C21" s="17" t="s">
        <v>19</v>
      </c>
      <c r="D21" s="14">
        <v>0.5</v>
      </c>
      <c r="G21" s="16" t="s">
        <v>20</v>
      </c>
      <c r="H21" s="12">
        <v>4.01</v>
      </c>
    </row>
    <row r="22" spans="2:8" ht="27.75" x14ac:dyDescent="0.4">
      <c r="C22" s="7" t="s">
        <v>34</v>
      </c>
      <c r="G22" s="16" t="s">
        <v>21</v>
      </c>
      <c r="H22" s="12">
        <v>3.41</v>
      </c>
    </row>
    <row r="23" spans="2:8" ht="27.75" x14ac:dyDescent="0.4">
      <c r="G23" s="16" t="s">
        <v>22</v>
      </c>
      <c r="H23" s="12">
        <v>2.8</v>
      </c>
    </row>
    <row r="24" spans="2:8" ht="27.75" x14ac:dyDescent="0.4">
      <c r="G24" s="16" t="s">
        <v>23</v>
      </c>
      <c r="H24" s="12">
        <v>2.0699999999999998</v>
      </c>
    </row>
    <row r="25" spans="2:8" ht="27.75" x14ac:dyDescent="0.4">
      <c r="G25" s="16" t="s">
        <v>24</v>
      </c>
      <c r="H25" s="12">
        <v>1.5</v>
      </c>
    </row>
    <row r="26" spans="2:8" ht="27.75" x14ac:dyDescent="0.4">
      <c r="G26" s="16" t="s">
        <v>25</v>
      </c>
      <c r="H26" s="12">
        <v>0.91</v>
      </c>
    </row>
    <row r="27" spans="2:8" x14ac:dyDescent="0.4">
      <c r="G27" s="16" t="s">
        <v>17</v>
      </c>
      <c r="H27" s="13">
        <v>0.5</v>
      </c>
    </row>
    <row r="28" spans="2:8" ht="27.75" x14ac:dyDescent="0.4">
      <c r="G28" s="16" t="s">
        <v>19</v>
      </c>
      <c r="H28" s="13">
        <v>0.25</v>
      </c>
    </row>
    <row r="29" spans="2:8" ht="36.75" customHeight="1" x14ac:dyDescent="0.4">
      <c r="G29" s="7" t="s">
        <v>34</v>
      </c>
    </row>
  </sheetData>
  <mergeCells count="10">
    <mergeCell ref="C12:D12"/>
    <mergeCell ref="G12:H12"/>
    <mergeCell ref="B8:L8"/>
    <mergeCell ref="B7:L7"/>
    <mergeCell ref="A1:M1"/>
    <mergeCell ref="C3:L3"/>
    <mergeCell ref="B4:L4"/>
    <mergeCell ref="B5:L5"/>
    <mergeCell ref="B6:L6"/>
    <mergeCell ref="B9:L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A1:I12"/>
  <sheetViews>
    <sheetView showGridLines="0" zoomScale="86" zoomScaleNormal="100" workbookViewId="0">
      <selection activeCell="D11" sqref="C11:D11"/>
    </sheetView>
  </sheetViews>
  <sheetFormatPr baseColWidth="10" defaultColWidth="10.5" defaultRowHeight="13.9" x14ac:dyDescent="0.4"/>
  <cols>
    <col min="1" max="1" width="9.5625" style="2" customWidth="1"/>
    <col min="2" max="2" width="21" style="2" customWidth="1"/>
    <col min="3" max="3" width="41.75" style="2" customWidth="1"/>
    <col min="4" max="4" width="41.9375" style="2" customWidth="1"/>
    <col min="5" max="16384" width="10.5" style="2"/>
  </cols>
  <sheetData>
    <row r="1" spans="1:9" s="1" customFormat="1" ht="25.25" customHeight="1" x14ac:dyDescent="0.4">
      <c r="B1" s="67"/>
      <c r="C1" s="67"/>
      <c r="D1" s="67"/>
      <c r="E1" s="21"/>
      <c r="F1" s="21"/>
      <c r="G1" s="21"/>
      <c r="H1" s="21"/>
      <c r="I1" s="21"/>
    </row>
    <row r="2" spans="1:9" ht="20.25" x14ac:dyDescent="0.4">
      <c r="B2" s="68" t="s">
        <v>26</v>
      </c>
      <c r="C2" s="68"/>
      <c r="D2" s="68"/>
      <c r="E2" s="18"/>
      <c r="F2" s="18"/>
      <c r="G2" s="18"/>
      <c r="H2" s="18"/>
      <c r="I2" s="18"/>
    </row>
    <row r="4" spans="1:9" ht="25.5" customHeight="1" x14ac:dyDescent="0.4">
      <c r="B4" s="63" t="s">
        <v>54</v>
      </c>
      <c r="C4" s="63"/>
      <c r="D4" s="63"/>
    </row>
    <row r="5" spans="1:9" s="3" customFormat="1" ht="25.15" x14ac:dyDescent="0.4">
      <c r="B5" s="64" t="s">
        <v>27</v>
      </c>
      <c r="C5" s="64"/>
      <c r="D5" s="64"/>
    </row>
    <row r="6" spans="1:9" x14ac:dyDescent="0.4">
      <c r="A6" s="4"/>
      <c r="B6" s="4"/>
      <c r="C6" s="4"/>
      <c r="D6" s="4"/>
    </row>
    <row r="7" spans="1:9" ht="30" x14ac:dyDescent="0.4">
      <c r="A7" s="4"/>
      <c r="B7" s="25" t="s">
        <v>28</v>
      </c>
      <c r="C7" s="65"/>
      <c r="D7" s="66"/>
    </row>
    <row r="8" spans="1:9" ht="15" x14ac:dyDescent="0.4">
      <c r="A8" s="4"/>
      <c r="B8" s="25" t="s">
        <v>29</v>
      </c>
      <c r="C8" s="65"/>
      <c r="D8" s="66"/>
    </row>
    <row r="9" spans="1:9" x14ac:dyDescent="0.4">
      <c r="A9" s="4"/>
      <c r="B9" s="4"/>
      <c r="C9" s="4"/>
      <c r="D9" s="4"/>
    </row>
    <row r="10" spans="1:9" s="5" customFormat="1" ht="65.55" customHeight="1" x14ac:dyDescent="0.4">
      <c r="A10" s="23" t="s">
        <v>30</v>
      </c>
      <c r="B10" s="24" t="s">
        <v>31</v>
      </c>
      <c r="C10" s="32" t="s">
        <v>47</v>
      </c>
      <c r="D10" s="24" t="s">
        <v>48</v>
      </c>
    </row>
    <row r="11" spans="1:9" ht="49.5" customHeight="1" x14ac:dyDescent="0.4">
      <c r="A11" s="19" t="s">
        <v>52</v>
      </c>
      <c r="B11" s="19" t="s">
        <v>53</v>
      </c>
      <c r="C11" s="22"/>
      <c r="D11" s="22"/>
    </row>
    <row r="12" spans="1:9" ht="30.4" x14ac:dyDescent="0.4">
      <c r="C12" s="6" t="s">
        <v>46</v>
      </c>
      <c r="D12" s="6"/>
    </row>
  </sheetData>
  <mergeCells count="6">
    <mergeCell ref="B4:D4"/>
    <mergeCell ref="B5:D5"/>
    <mergeCell ref="C7:D7"/>
    <mergeCell ref="C8:D8"/>
    <mergeCell ref="B1:D1"/>
    <mergeCell ref="B2:D2"/>
  </mergeCells>
  <conditionalFormatting sqref="C7:C8">
    <cfRule type="expression" dxfId="2" priority="3">
      <formula>C7=""</formula>
    </cfRule>
  </conditionalFormatting>
  <conditionalFormatting sqref="C11:D11">
    <cfRule type="expression" dxfId="1" priority="1">
      <formula>#REF!="Non"</formula>
    </cfRule>
    <cfRule type="expression" dxfId="0" priority="2">
      <formula>C11=""</formula>
    </cfRule>
  </conditionalFormatting>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44AF3C-FA80-4469-BCF7-94467C81E73B}">
  <sheetPr>
    <tabColor theme="4"/>
  </sheetPr>
  <dimension ref="A1:I19"/>
  <sheetViews>
    <sheetView showGridLines="0" zoomScale="87" workbookViewId="0">
      <selection activeCell="D21" sqref="D21"/>
    </sheetView>
  </sheetViews>
  <sheetFormatPr baseColWidth="10" defaultRowHeight="13.9" x14ac:dyDescent="0.4"/>
  <cols>
    <col min="1" max="1" width="22.3125" customWidth="1"/>
    <col min="2" max="2" width="18.8125" customWidth="1"/>
    <col min="3" max="9" width="15.625" customWidth="1"/>
  </cols>
  <sheetData>
    <row r="1" spans="1:9" s="1" customFormat="1" ht="25.25" customHeight="1" x14ac:dyDescent="0.4">
      <c r="A1" s="74" t="s">
        <v>36</v>
      </c>
      <c r="B1" s="74"/>
      <c r="C1" s="74"/>
      <c r="D1" s="74"/>
      <c r="E1" s="74"/>
      <c r="F1" s="74"/>
      <c r="G1" s="74"/>
      <c r="H1" s="74"/>
      <c r="I1" s="74"/>
    </row>
    <row r="2" spans="1:9" s="2" customFormat="1" ht="20.25" x14ac:dyDescent="0.4">
      <c r="A2" s="27"/>
      <c r="B2" s="27"/>
      <c r="C2" s="27"/>
      <c r="D2" s="27"/>
      <c r="E2" s="27"/>
      <c r="F2" s="27"/>
      <c r="G2" s="27"/>
      <c r="H2" s="28"/>
      <c r="I2"/>
    </row>
    <row r="3" spans="1:9" s="2" customFormat="1" ht="25.15" x14ac:dyDescent="0.4">
      <c r="A3" s="75" t="s">
        <v>60</v>
      </c>
      <c r="B3" s="75"/>
      <c r="C3" s="75"/>
      <c r="D3" s="75"/>
      <c r="E3" s="75"/>
      <c r="F3" s="75"/>
      <c r="G3" s="75"/>
      <c r="H3" s="75"/>
      <c r="I3" s="75"/>
    </row>
    <row r="4" spans="1:9" s="3" customFormat="1" ht="44.65" customHeight="1" x14ac:dyDescent="0.4">
      <c r="A4" s="76" t="s">
        <v>63</v>
      </c>
      <c r="B4" s="76"/>
      <c r="C4" s="76"/>
      <c r="D4" s="76"/>
      <c r="E4" s="76"/>
      <c r="F4" s="76"/>
      <c r="G4" s="76"/>
      <c r="H4" s="76"/>
      <c r="I4" s="76"/>
    </row>
    <row r="5" spans="1:9" s="2" customFormat="1" x14ac:dyDescent="0.4">
      <c r="A5"/>
      <c r="B5"/>
      <c r="C5"/>
      <c r="D5"/>
      <c r="E5"/>
      <c r="F5"/>
      <c r="G5"/>
      <c r="H5"/>
      <c r="I5"/>
    </row>
    <row r="7" spans="1:9" ht="41.65" x14ac:dyDescent="0.4">
      <c r="A7" s="30" t="s">
        <v>42</v>
      </c>
      <c r="B7" s="30" t="s">
        <v>50</v>
      </c>
      <c r="C7" s="30" t="s">
        <v>37</v>
      </c>
      <c r="D7" s="29" t="s">
        <v>38</v>
      </c>
      <c r="E7" s="29" t="s">
        <v>39</v>
      </c>
      <c r="F7" s="29" t="s">
        <v>40</v>
      </c>
      <c r="G7" s="29" t="s">
        <v>49</v>
      </c>
    </row>
    <row r="8" spans="1:9" x14ac:dyDescent="0.4">
      <c r="A8" s="36" t="s">
        <v>44</v>
      </c>
      <c r="B8" s="77" t="s">
        <v>55</v>
      </c>
      <c r="C8" s="71">
        <v>26</v>
      </c>
      <c r="D8" s="37">
        <v>10.83</v>
      </c>
      <c r="E8" s="38">
        <f>'Tarifs en vigueur'!D13+'Tarifs en vigueur'!D15*(DQE!C8-3)</f>
        <v>108.53</v>
      </c>
      <c r="F8" s="39">
        <f>Lot_assis_allongé!$C$11</f>
        <v>0</v>
      </c>
      <c r="G8" s="38">
        <f t="shared" ref="G8:G16" si="0">((D8*E8)+(F8*D8*E8))*12</f>
        <v>14104.558799999999</v>
      </c>
      <c r="H8" s="31"/>
      <c r="I8" s="31"/>
    </row>
    <row r="9" spans="1:9" x14ac:dyDescent="0.4">
      <c r="A9" s="36" t="s">
        <v>58</v>
      </c>
      <c r="B9" s="78"/>
      <c r="C9" s="72"/>
      <c r="D9" s="37">
        <v>1</v>
      </c>
      <c r="E9" s="38">
        <f>('Tarifs en vigueur'!D13+'Tarifs en vigueur'!D15*(DQE!C8-3))*(1+'Tarifs en vigueur'!D20)</f>
        <v>189.92750000000001</v>
      </c>
      <c r="F9" s="39">
        <f>Lot_assis_allongé!$C$11</f>
        <v>0</v>
      </c>
      <c r="G9" s="38">
        <f t="shared" si="0"/>
        <v>2279.13</v>
      </c>
      <c r="H9" s="31"/>
      <c r="I9" s="31"/>
    </row>
    <row r="10" spans="1:9" x14ac:dyDescent="0.4">
      <c r="A10" s="41" t="s">
        <v>45</v>
      </c>
      <c r="B10" s="70"/>
      <c r="C10" s="73"/>
      <c r="D10" s="42">
        <v>1.17</v>
      </c>
      <c r="E10" s="43">
        <f>'Tarifs en vigueur'!H13+'Tarifs en vigueur'!H14*(DQE!C8-3)</f>
        <v>37.650000000000006</v>
      </c>
      <c r="F10" s="45">
        <f>Lot_assis_allongé!$D$11</f>
        <v>0</v>
      </c>
      <c r="G10" s="43">
        <f t="shared" si="0"/>
        <v>528.60600000000011</v>
      </c>
      <c r="H10" s="31"/>
      <c r="I10" s="31"/>
    </row>
    <row r="11" spans="1:9" x14ac:dyDescent="0.4">
      <c r="A11" s="36" t="s">
        <v>44</v>
      </c>
      <c r="B11" s="69" t="s">
        <v>56</v>
      </c>
      <c r="C11" s="71">
        <v>28.3</v>
      </c>
      <c r="D11" s="37">
        <v>10.83</v>
      </c>
      <c r="E11" s="38">
        <f>'Tarifs en vigueur'!D13+'Tarifs en vigueur'!D15*(DQE!C11-3)</f>
        <v>114.142</v>
      </c>
      <c r="F11" s="39">
        <f>Lot_assis_allongé!$C$11</f>
        <v>0</v>
      </c>
      <c r="G11" s="38">
        <f t="shared" si="0"/>
        <v>14833.894319999999</v>
      </c>
    </row>
    <row r="12" spans="1:9" x14ac:dyDescent="0.4">
      <c r="A12" s="41" t="s">
        <v>45</v>
      </c>
      <c r="B12" s="78"/>
      <c r="C12" s="72"/>
      <c r="D12" s="42">
        <v>1.17</v>
      </c>
      <c r="E12" s="43">
        <f>'Tarifs en vigueur'!H13+'Tarifs en vigueur'!H14*(DQE!C11-3)</f>
        <v>40.111000000000004</v>
      </c>
      <c r="F12" s="45">
        <f>Lot_assis_allongé!$D$11</f>
        <v>0</v>
      </c>
      <c r="G12" s="43">
        <f t="shared" si="0"/>
        <v>563.15844000000004</v>
      </c>
    </row>
    <row r="13" spans="1:9" x14ac:dyDescent="0.4">
      <c r="A13" s="41" t="s">
        <v>59</v>
      </c>
      <c r="B13" s="70"/>
      <c r="C13" s="73"/>
      <c r="D13" s="44">
        <v>1</v>
      </c>
      <c r="E13" s="47">
        <f>('Tarifs en vigueur'!H13+'Tarifs en vigueur'!H14*(DQE!C11-3))*(1+'Tarifs en vigueur'!H27)</f>
        <v>60.166500000000006</v>
      </c>
      <c r="F13" s="45">
        <f>Lot_assis_allongé!$D$11</f>
        <v>0</v>
      </c>
      <c r="G13" s="43">
        <f t="shared" si="0"/>
        <v>721.99800000000005</v>
      </c>
    </row>
    <row r="14" spans="1:9" x14ac:dyDescent="0.4">
      <c r="A14" s="36" t="s">
        <v>44</v>
      </c>
      <c r="B14" s="69" t="s">
        <v>57</v>
      </c>
      <c r="C14" s="71">
        <v>32</v>
      </c>
      <c r="D14" s="37">
        <v>5.46</v>
      </c>
      <c r="E14" s="48">
        <f>'Tarifs en vigueur'!D13+'Tarifs en vigueur'!D15*(DQE!C14-3)</f>
        <v>123.17</v>
      </c>
      <c r="F14" s="39">
        <f>Lot_assis_allongé!$C$11</f>
        <v>0</v>
      </c>
      <c r="G14" s="38">
        <f t="shared" si="0"/>
        <v>8070.0983999999999</v>
      </c>
    </row>
    <row r="15" spans="1:9" x14ac:dyDescent="0.4">
      <c r="A15" s="41" t="s">
        <v>45</v>
      </c>
      <c r="B15" s="70"/>
      <c r="C15" s="72"/>
      <c r="D15" s="42">
        <v>0.54</v>
      </c>
      <c r="E15" s="47">
        <f>'Tarifs en vigueur'!H13+'Tarifs en vigueur'!H14*(DQE!C14-3)</f>
        <v>44.07</v>
      </c>
      <c r="F15" s="45">
        <f>Lot_assis_allongé!$D$11</f>
        <v>0</v>
      </c>
      <c r="G15" s="43">
        <f t="shared" si="0"/>
        <v>285.57360000000006</v>
      </c>
    </row>
    <row r="16" spans="1:9" x14ac:dyDescent="0.4">
      <c r="A16" s="36" t="s">
        <v>61</v>
      </c>
      <c r="B16" s="35" t="s">
        <v>62</v>
      </c>
      <c r="C16" s="46">
        <v>27</v>
      </c>
      <c r="D16" s="40">
        <v>1.82</v>
      </c>
      <c r="E16" s="48">
        <f>('Tarifs en vigueur'!D13+'Tarifs en vigueur'!D15*(DQE!C16-3))*(1+'Tarifs en vigueur'!D21)</f>
        <v>166.45499999999998</v>
      </c>
      <c r="F16" s="39">
        <f>Lot_assis_allongé!$C$11</f>
        <v>0</v>
      </c>
      <c r="G16" s="38">
        <f t="shared" si="0"/>
        <v>3635.3771999999994</v>
      </c>
    </row>
    <row r="17" spans="1:7" x14ac:dyDescent="0.4">
      <c r="A17" s="49" t="s">
        <v>44</v>
      </c>
      <c r="B17" s="35" t="s">
        <v>64</v>
      </c>
      <c r="C17" s="46">
        <v>17</v>
      </c>
      <c r="D17" s="40">
        <v>5</v>
      </c>
      <c r="E17" s="48">
        <f>'Tarifs en vigueur'!D13+'Tarifs en vigueur'!D15*(C17-3)+'Tarifs en vigueur'!D19</f>
        <v>89.679999999999993</v>
      </c>
      <c r="F17" s="39">
        <f>Lot_assis_allongé!$C$11</f>
        <v>0</v>
      </c>
      <c r="G17" s="38">
        <f t="shared" ref="G17" si="1">((D17*E17)+(F17*D17*E17))*12</f>
        <v>5380.7999999999993</v>
      </c>
    </row>
    <row r="18" spans="1:7" ht="17.649999999999999" x14ac:dyDescent="0.4">
      <c r="A18" s="26"/>
      <c r="B18" s="26"/>
      <c r="F18" s="33" t="s">
        <v>41</v>
      </c>
      <c r="G18" s="34">
        <f>SUM(G8:G17)</f>
        <v>50403.194760000013</v>
      </c>
    </row>
    <row r="19" spans="1:7" x14ac:dyDescent="0.4">
      <c r="A19" s="4"/>
      <c r="B19" s="4"/>
    </row>
  </sheetData>
  <mergeCells count="9">
    <mergeCell ref="B14:B15"/>
    <mergeCell ref="C8:C10"/>
    <mergeCell ref="C11:C13"/>
    <mergeCell ref="C14:C15"/>
    <mergeCell ref="A1:I1"/>
    <mergeCell ref="A3:I3"/>
    <mergeCell ref="A4:I4"/>
    <mergeCell ref="B8:B10"/>
    <mergeCell ref="B11:B13"/>
  </mergeCells>
  <pageMargins left="0.7" right="0.7" top="0.75" bottom="0.75" header="0.3" footer="0.3"/>
  <ignoredErrors>
    <ignoredError sqref="F10:F11 F14:F15"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7CBCF-C5A2-4B88-8E81-7B02FC7F166E}">
  <dimension ref="A1:A2"/>
  <sheetViews>
    <sheetView workbookViewId="0">
      <selection activeCell="A3" sqref="A3"/>
    </sheetView>
  </sheetViews>
  <sheetFormatPr baseColWidth="10" defaultColWidth="11" defaultRowHeight="13.9" x14ac:dyDescent="0.4"/>
  <sheetData>
    <row r="1" spans="1:1" x14ac:dyDescent="0.4">
      <c r="A1" t="s">
        <v>32</v>
      </c>
    </row>
    <row r="2" spans="1:1" x14ac:dyDescent="0.4">
      <c r="A2" t="s">
        <v>33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853C3F3F85BD46858C7974B73DF409" ma:contentTypeVersion="19" ma:contentTypeDescription="Crée un document." ma:contentTypeScope="" ma:versionID="1e31f1ce5c58dc8dc73336a700579aea">
  <xsd:schema xmlns:xsd="http://www.w3.org/2001/XMLSchema" xmlns:xs="http://www.w3.org/2001/XMLSchema" xmlns:p="http://schemas.microsoft.com/office/2006/metadata/properties" xmlns:ns2="f98d88a2-81d7-4617-9918-0060b8cff665" xmlns:ns3="d28aace8-561b-47bf-9ff5-fa880bf175a3" targetNamespace="http://schemas.microsoft.com/office/2006/metadata/properties" ma:root="true" ma:fieldsID="5fd264111b4b01f0a68a86d9b244a2f4" ns2:_="" ns3:_="">
    <xsd:import namespace="f98d88a2-81d7-4617-9918-0060b8cff665"/>
    <xsd:import namespace="d28aace8-561b-47bf-9ff5-fa880bf175a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d88a2-81d7-4617-9918-0060b8cff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ee7c55de-80ce-441f-8d95-171301ae63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8aace8-561b-47bf-9ff5-fa880bf175a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a2c4fe2c-3482-4c47-a296-b29e5d2ab9d6}" ma:internalName="TaxCatchAll" ma:showField="CatchAllData" ma:web="d28aace8-561b-47bf-9ff5-fa880bf175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98d88a2-81d7-4617-9918-0060b8cff665">
      <Terms xmlns="http://schemas.microsoft.com/office/infopath/2007/PartnerControls"/>
    </lcf76f155ced4ddcb4097134ff3c332f>
    <TaxCatchAll xmlns="d28aace8-561b-47bf-9ff5-fa880bf175a3" xsi:nil="true"/>
  </documentManagement>
</p:properties>
</file>

<file path=customXml/itemProps1.xml><?xml version="1.0" encoding="utf-8"?>
<ds:datastoreItem xmlns:ds="http://schemas.openxmlformats.org/officeDocument/2006/customXml" ds:itemID="{FE64806A-C265-4F6B-9840-C258F51167A6}">
  <ds:schemaRefs>
    <ds:schemaRef ds:uri="http://schemas.microsoft.com/sharepoint/v3/contenttype/forms"/>
  </ds:schemaRefs>
</ds:datastoreItem>
</file>

<file path=customXml/itemProps2.xml><?xml version="1.0" encoding="utf-8"?>
<ds:datastoreItem xmlns:ds="http://schemas.openxmlformats.org/officeDocument/2006/customXml" ds:itemID="{C9C44A25-F5C2-469E-82AD-D03A55D7EB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8d88a2-81d7-4617-9918-0060b8cff665"/>
    <ds:schemaRef ds:uri="d28aace8-561b-47bf-9ff5-fa880bf175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155EC59-CE40-476F-951E-A77EF6CEFCE9}">
  <ds:schemaRefs>
    <ds:schemaRef ds:uri="http://schemas.microsoft.com/office/2006/metadata/properties"/>
    <ds:schemaRef ds:uri="http://schemas.microsoft.com/office/infopath/2007/PartnerControls"/>
    <ds:schemaRef ds:uri="f98d88a2-81d7-4617-9918-0060b8cff665"/>
    <ds:schemaRef ds:uri="d28aace8-561b-47bf-9ff5-fa880bf175a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Tarifs en vigueur</vt:lpstr>
      <vt:lpstr>Lot_assis_allongé</vt:lpstr>
      <vt:lpstr>DQE</vt:lpstr>
      <vt:lpstr>Listes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Pallard</dc:creator>
  <cp:keywords/>
  <dc:description/>
  <cp:lastModifiedBy>Hortense de Nicolay</cp:lastModifiedBy>
  <cp:revision/>
  <dcterms:created xsi:type="dcterms:W3CDTF">2015-06-05T18:17:20Z</dcterms:created>
  <dcterms:modified xsi:type="dcterms:W3CDTF">2025-06-06T14:35:33Z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0x0101005B853C3F3F85BD46858C7974B73DF409</vt:lpwstr>
  </property>
  <property fmtid="{D5CDD505-2E9C-101B-9397-08002B2CF9AE}" pid="3" name="MediaServiceImageTags">
    <vt:lpwstr/>
  </property>
</Properties>
</file>